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72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<sst xmlns="http://schemas.openxmlformats.org/spreadsheetml/2006/main" count="236" uniqueCount="137">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</sst>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  <numFmt numFmtId="182" formatCode="_-* #,##0.0_-;\-* #,##0.0_-;_-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view="pageLayout" zoomScaleNormal="75" workbookViewId="0" topLeftCell="A1">
      <selection activeCell="D70" sqref="D70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39" t="s">
        <v>133</v>
      </c>
      <c r="C5" s="40">
        <v>2022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3.5">
      <c r="A8" s="42"/>
      <c r="B8" s="46" t="s">
        <v>8</v>
      </c>
      <c r="C8" s="7">
        <v>0</v>
      </c>
      <c r="D8" s="45"/>
      <c r="E8" s="6"/>
      <c r="F8" s="6"/>
    </row>
    <row r="9" spans="1:6" ht="13.5">
      <c r="A9" s="42"/>
      <c r="B9" s="48" t="s">
        <v>10</v>
      </c>
      <c r="C9" s="7">
        <v>0</v>
      </c>
      <c r="D9" s="45"/>
      <c r="E9" s="6"/>
      <c r="F9" s="6"/>
    </row>
    <row r="10" spans="1:6" ht="13.5">
      <c r="A10" s="42"/>
      <c r="B10" s="48" t="s">
        <v>11</v>
      </c>
      <c r="C10" s="7">
        <v>6708</v>
      </c>
      <c r="D10" s="45"/>
      <c r="E10" s="6"/>
      <c r="F10" s="6"/>
    </row>
    <row r="11" spans="1:6" ht="13.5">
      <c r="A11" s="42"/>
      <c r="B11" s="48" t="s">
        <v>12</v>
      </c>
      <c r="C11" s="7"/>
      <c r="D11" s="7">
        <v>77626.6</v>
      </c>
      <c r="E11" s="6"/>
      <c r="F11" s="6"/>
    </row>
    <row r="12" spans="1:6" ht="13.5">
      <c r="A12" s="42"/>
      <c r="B12" s="49"/>
      <c r="C12" s="7"/>
      <c r="D12" s="45"/>
      <c r="E12" s="6"/>
      <c r="F12" s="6"/>
    </row>
    <row r="13" spans="1:6" ht="13.5">
      <c r="A13" s="50" t="s">
        <v>13</v>
      </c>
      <c r="B13" s="48" t="s">
        <v>14</v>
      </c>
      <c r="C13" s="44"/>
      <c r="D13" s="45"/>
      <c r="E13" s="6"/>
      <c r="F13" s="6"/>
    </row>
    <row r="14" spans="1:6" ht="13.5">
      <c r="A14" s="51">
        <v>10101</v>
      </c>
      <c r="B14" s="52" t="s">
        <v>15</v>
      </c>
      <c r="C14" s="7">
        <v>84085.7064</v>
      </c>
      <c r="D14" s="7">
        <v>84085.7064</v>
      </c>
      <c r="E14" s="8"/>
      <c r="F14" s="8"/>
    </row>
    <row r="15" spans="1:6" ht="13.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3.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3.5">
      <c r="A17" s="51">
        <v>10104</v>
      </c>
      <c r="B17" s="52" t="s">
        <v>18</v>
      </c>
      <c r="C17" s="7">
        <v>0</v>
      </c>
      <c r="D17" s="7">
        <v>0</v>
      </c>
      <c r="E17" s="8"/>
      <c r="F17" s="8"/>
    </row>
    <row r="18" spans="1:6" ht="13.5">
      <c r="A18" s="51">
        <v>10301</v>
      </c>
      <c r="B18" s="52" t="s">
        <v>19</v>
      </c>
      <c r="C18" s="7">
        <v>0</v>
      </c>
      <c r="D18" s="7">
        <v>0</v>
      </c>
      <c r="E18" s="8"/>
      <c r="F18" s="8"/>
    </row>
    <row r="19" spans="1:6" ht="13.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4.25">
      <c r="A20" s="59">
        <v>10000</v>
      </c>
      <c r="B20" s="10" t="s">
        <v>21</v>
      </c>
      <c r="C20" s="11">
        <f>SUM(C14:C19)</f>
        <v>84085.7064</v>
      </c>
      <c r="D20" s="11">
        <f>SUM(D14:D19)</f>
        <v>84085.7064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4" t="s">
        <v>22</v>
      </c>
      <c r="B22" s="48" t="s">
        <v>23</v>
      </c>
      <c r="C22" s="7"/>
      <c r="D22" s="45"/>
      <c r="E22" s="6"/>
      <c r="F22" s="6"/>
    </row>
    <row r="23" spans="1:6" ht="13.5">
      <c r="A23" s="51">
        <v>20101</v>
      </c>
      <c r="B23" s="52" t="s">
        <v>24</v>
      </c>
      <c r="C23" s="7">
        <v>0</v>
      </c>
      <c r="D23" s="7">
        <v>0</v>
      </c>
      <c r="E23" s="8"/>
      <c r="F23" s="8"/>
    </row>
    <row r="24" spans="1:6" ht="13.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3.5">
      <c r="A25" s="51">
        <v>20103</v>
      </c>
      <c r="B25" s="52" t="s">
        <v>26</v>
      </c>
      <c r="C25" s="7">
        <v>0</v>
      </c>
      <c r="D25" s="7">
        <v>0</v>
      </c>
      <c r="E25" s="8"/>
      <c r="F25" s="8"/>
    </row>
    <row r="26" spans="1:6" ht="13.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3.5">
      <c r="A27" s="51">
        <v>20105</v>
      </c>
      <c r="B27" s="52" t="s">
        <v>28</v>
      </c>
      <c r="C27" s="7">
        <v>0</v>
      </c>
      <c r="D27" s="7">
        <v>0</v>
      </c>
      <c r="E27" s="8"/>
      <c r="F27" s="8"/>
    </row>
    <row r="28" spans="1:6" ht="14.25">
      <c r="A28" s="57">
        <v>20000</v>
      </c>
      <c r="B28" s="15" t="s">
        <v>29</v>
      </c>
      <c r="C28" s="16">
        <f>SUM(C23:C27)</f>
        <v>0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8" t="s">
        <v>30</v>
      </c>
      <c r="B30" s="48" t="s">
        <v>31</v>
      </c>
      <c r="C30" s="7"/>
      <c r="D30" s="7"/>
      <c r="E30" s="8"/>
      <c r="F30" s="8"/>
    </row>
    <row r="31" spans="1:6" ht="13.5">
      <c r="A31" s="51">
        <v>30100</v>
      </c>
      <c r="B31" s="52" t="s">
        <v>32</v>
      </c>
      <c r="C31" s="7"/>
      <c r="D31" s="7">
        <v>0</v>
      </c>
      <c r="E31" s="8"/>
      <c r="F31" s="8"/>
    </row>
    <row r="32" spans="1:6" ht="13.5">
      <c r="A32" s="56">
        <v>30200</v>
      </c>
      <c r="B32" s="55" t="s">
        <v>33</v>
      </c>
      <c r="C32" s="7"/>
      <c r="D32" s="7">
        <v>0</v>
      </c>
      <c r="E32" s="8"/>
      <c r="F32" s="8"/>
    </row>
    <row r="33" spans="1:6" ht="13.5">
      <c r="A33" s="56">
        <v>30300</v>
      </c>
      <c r="B33" s="55" t="s">
        <v>34</v>
      </c>
      <c r="C33" s="7">
        <v>0.59</v>
      </c>
      <c r="D33" s="7">
        <v>0.59</v>
      </c>
      <c r="E33" s="8"/>
      <c r="F33" s="8"/>
    </row>
    <row r="34" spans="1:6" ht="13.5">
      <c r="A34" s="56">
        <v>30400</v>
      </c>
      <c r="B34" s="55" t="s">
        <v>35</v>
      </c>
      <c r="C34" s="7"/>
      <c r="D34" s="7">
        <v>0</v>
      </c>
      <c r="E34" s="8"/>
      <c r="F34" s="8"/>
    </row>
    <row r="35" spans="1:6" ht="13.5">
      <c r="A35" s="51">
        <v>30500</v>
      </c>
      <c r="B35" s="52" t="s">
        <v>36</v>
      </c>
      <c r="C35" s="7">
        <v>291.7</v>
      </c>
      <c r="D35" s="7">
        <v>291.7</v>
      </c>
      <c r="E35" s="8"/>
      <c r="F35" s="8"/>
    </row>
    <row r="36" spans="1:6" ht="14.25">
      <c r="A36" s="59">
        <v>30000</v>
      </c>
      <c r="B36" s="10" t="s">
        <v>37</v>
      </c>
      <c r="C36" s="11">
        <f>SUM(C31:C35)</f>
        <v>292.28999999999996</v>
      </c>
      <c r="D36" s="11">
        <f>SUM(D31:D35)</f>
        <v>292.28999999999996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8" t="s">
        <v>38</v>
      </c>
      <c r="B38" s="46" t="s">
        <v>39</v>
      </c>
      <c r="C38" s="17"/>
      <c r="D38" s="18"/>
      <c r="E38" s="6"/>
      <c r="F38" s="6"/>
    </row>
    <row r="39" spans="1:6" ht="13.5">
      <c r="A39" s="51">
        <v>40100</v>
      </c>
      <c r="B39" s="52" t="s">
        <v>40</v>
      </c>
      <c r="C39" s="7">
        <v>0</v>
      </c>
      <c r="D39" s="7">
        <v>0</v>
      </c>
      <c r="E39" s="8"/>
      <c r="F39" s="8"/>
    </row>
    <row r="40" spans="1:6" ht="13.5">
      <c r="A40" s="51">
        <v>40200</v>
      </c>
      <c r="B40" s="52" t="s">
        <v>41</v>
      </c>
      <c r="C40" s="7">
        <v>0</v>
      </c>
      <c r="D40" s="7">
        <v>0</v>
      </c>
      <c r="E40" s="8"/>
      <c r="F40" s="8"/>
    </row>
    <row r="41" spans="1:6" ht="13.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3.5">
      <c r="A42" s="51">
        <v>40400</v>
      </c>
      <c r="B42" s="52" t="s">
        <v>43</v>
      </c>
      <c r="C42" s="7">
        <v>0</v>
      </c>
      <c r="D42" s="7">
        <v>0</v>
      </c>
      <c r="E42" s="8"/>
      <c r="F42" s="8"/>
    </row>
    <row r="43" spans="1:6" ht="13.5">
      <c r="A43" s="56">
        <v>40500</v>
      </c>
      <c r="B43" s="55" t="s">
        <v>44</v>
      </c>
      <c r="C43" s="7">
        <v>0</v>
      </c>
      <c r="D43" s="7">
        <v>0</v>
      </c>
      <c r="E43" s="8"/>
      <c r="F43" s="8"/>
    </row>
    <row r="44" spans="1:6" ht="14.25">
      <c r="A44" s="59">
        <v>40000</v>
      </c>
      <c r="B44" s="10" t="s">
        <v>45</v>
      </c>
      <c r="C44" s="11">
        <f>SUM(C39:C43)</f>
        <v>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8" t="s">
        <v>46</v>
      </c>
      <c r="B46" s="46" t="s">
        <v>47</v>
      </c>
      <c r="C46" s="17"/>
      <c r="D46" s="18"/>
      <c r="E46" s="6"/>
      <c r="F46" s="6"/>
    </row>
    <row r="47" spans="1:6" ht="13.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3.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3.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3.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4.25">
      <c r="A51" s="59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8" t="s">
        <v>53</v>
      </c>
      <c r="B53" s="46" t="s">
        <v>54</v>
      </c>
      <c r="C53" s="17"/>
      <c r="D53" s="18"/>
      <c r="E53" s="6"/>
      <c r="F53" s="6"/>
    </row>
    <row r="54" spans="1:6" ht="13.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3.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3.5">
      <c r="A56" s="51">
        <v>60300</v>
      </c>
      <c r="B56" s="52" t="s">
        <v>50</v>
      </c>
      <c r="C56" s="7">
        <v>0</v>
      </c>
      <c r="D56" s="7">
        <v>0</v>
      </c>
      <c r="E56" s="8"/>
      <c r="F56" s="8"/>
    </row>
    <row r="57" spans="1:6" ht="13.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4.25">
      <c r="A58" s="59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8" t="s">
        <v>56</v>
      </c>
      <c r="B60" s="46" t="s">
        <v>57</v>
      </c>
      <c r="C60" s="17"/>
      <c r="D60" s="18"/>
      <c r="E60" s="6"/>
      <c r="F60" s="6"/>
    </row>
    <row r="61" spans="1:6" ht="13.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4.2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8" t="s">
        <v>60</v>
      </c>
      <c r="B64" s="46" t="s">
        <v>61</v>
      </c>
      <c r="C64" s="17"/>
      <c r="D64" s="18"/>
      <c r="E64" s="6"/>
      <c r="F64" s="6"/>
    </row>
    <row r="65" spans="1:6" ht="13.5">
      <c r="A65" s="51">
        <v>90100</v>
      </c>
      <c r="B65" s="52" t="s">
        <v>62</v>
      </c>
      <c r="C65" s="7">
        <v>5304.17</v>
      </c>
      <c r="D65" s="7">
        <v>5304.17</v>
      </c>
      <c r="E65" s="8"/>
      <c r="F65" s="8"/>
    </row>
    <row r="66" spans="1:6" ht="13.5">
      <c r="A66" s="51">
        <v>90200</v>
      </c>
      <c r="B66" s="52" t="s">
        <v>63</v>
      </c>
      <c r="C66" s="7">
        <v>0</v>
      </c>
      <c r="D66" s="7">
        <v>0</v>
      </c>
      <c r="E66" s="8"/>
      <c r="F66" s="8"/>
    </row>
    <row r="67" spans="1:6" ht="14.25">
      <c r="A67" s="53">
        <v>90000</v>
      </c>
      <c r="B67" s="10" t="s">
        <v>64</v>
      </c>
      <c r="C67" s="11">
        <f>SUM(C65:C66)</f>
        <v>5304.17</v>
      </c>
      <c r="D67" s="11">
        <f>SUM(D65:D66)</f>
        <v>5304.17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89682.16639999999</v>
      </c>
      <c r="D68" s="20">
        <f>+D20+D28+D36+D44+D51+D58+D62+D67</f>
        <v>89682.16639999999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96390.16639999999</v>
      </c>
      <c r="D69" s="20">
        <f>+D68+D11</f>
        <v>167308.7664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98" zoomScaleNormal="98" zoomScalePageLayoutView="0" workbookViewId="0" topLeftCell="A1">
      <selection activeCell="F54" sqref="F54:BT5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">
      <c r="B1" s="3"/>
      <c r="C1" s="3"/>
    </row>
    <row r="3" spans="3:6" ht="12.75">
      <c r="C3" s="77" t="s">
        <v>6</v>
      </c>
      <c r="D3" s="77"/>
      <c r="E3" s="77"/>
      <c r="F3" s="77"/>
    </row>
    <row r="4" ht="18">
      <c r="B4" s="3" t="s">
        <v>134</v>
      </c>
    </row>
    <row r="5" spans="2:7" ht="18">
      <c r="B5" s="39"/>
      <c r="C5" s="39" t="s">
        <v>133</v>
      </c>
      <c r="D5" s="3">
        <f>Entrate!C5</f>
        <v>2022</v>
      </c>
      <c r="G5" s="3"/>
    </row>
    <row r="6" spans="2:7" ht="18">
      <c r="B6" s="3"/>
      <c r="G6" s="3"/>
    </row>
    <row r="7" spans="1:75" ht="12.75">
      <c r="A7" s="74"/>
      <c r="B7" s="86" t="s">
        <v>136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127</v>
      </c>
      <c r="BU7" s="97" t="s">
        <v>128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2" t="s">
        <v>67</v>
      </c>
      <c r="G8" s="89"/>
      <c r="H8" s="93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135</v>
      </c>
      <c r="S8" s="88"/>
      <c r="T8" s="89"/>
      <c r="U8" s="92" t="s">
        <v>110</v>
      </c>
      <c r="V8" s="89"/>
      <c r="W8" s="93"/>
      <c r="X8" s="84" t="s">
        <v>111</v>
      </c>
      <c r="Y8" s="85"/>
      <c r="Z8" s="83"/>
      <c r="AA8" s="81" t="s">
        <v>112</v>
      </c>
      <c r="AB8" s="82"/>
      <c r="AC8" s="83"/>
      <c r="AD8" s="81" t="s">
        <v>113</v>
      </c>
      <c r="AE8" s="82"/>
      <c r="AF8" s="83"/>
      <c r="AG8" s="88" t="s">
        <v>114</v>
      </c>
      <c r="AH8" s="88"/>
      <c r="AI8" s="89"/>
      <c r="AJ8" s="92" t="s">
        <v>115</v>
      </c>
      <c r="AK8" s="89"/>
      <c r="AL8" s="93"/>
      <c r="AM8" s="84" t="s">
        <v>116</v>
      </c>
      <c r="AN8" s="85"/>
      <c r="AO8" s="83"/>
      <c r="AP8" s="81" t="s">
        <v>117</v>
      </c>
      <c r="AQ8" s="82"/>
      <c r="AR8" s="83"/>
      <c r="AS8" s="81" t="s">
        <v>118</v>
      </c>
      <c r="AT8" s="82"/>
      <c r="AU8" s="83"/>
      <c r="AV8" s="88" t="s">
        <v>119</v>
      </c>
      <c r="AW8" s="88"/>
      <c r="AX8" s="89"/>
      <c r="AY8" s="92" t="s">
        <v>120</v>
      </c>
      <c r="AZ8" s="89"/>
      <c r="BA8" s="93"/>
      <c r="BB8" s="84" t="s">
        <v>121</v>
      </c>
      <c r="BC8" s="85"/>
      <c r="BD8" s="83"/>
      <c r="BE8" s="81" t="s">
        <v>122</v>
      </c>
      <c r="BF8" s="82"/>
      <c r="BG8" s="83"/>
      <c r="BH8" s="81" t="s">
        <v>123</v>
      </c>
      <c r="BI8" s="82"/>
      <c r="BJ8" s="83"/>
      <c r="BK8" s="88" t="s">
        <v>124</v>
      </c>
      <c r="BL8" s="88"/>
      <c r="BM8" s="89"/>
      <c r="BN8" s="92" t="s">
        <v>125</v>
      </c>
      <c r="BO8" s="89"/>
      <c r="BP8" s="93"/>
      <c r="BQ8" s="84" t="s">
        <v>126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0" t="s">
        <v>4</v>
      </c>
      <c r="D9" s="91"/>
      <c r="E9" s="61" t="s">
        <v>5</v>
      </c>
      <c r="F9" s="90" t="s">
        <v>4</v>
      </c>
      <c r="G9" s="91"/>
      <c r="H9" s="67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94" t="s">
        <v>4</v>
      </c>
      <c r="S9" s="91"/>
      <c r="T9" s="61" t="s">
        <v>5</v>
      </c>
      <c r="U9" s="90" t="s">
        <v>4</v>
      </c>
      <c r="V9" s="91"/>
      <c r="W9" s="67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94" t="s">
        <v>4</v>
      </c>
      <c r="AH9" s="91"/>
      <c r="AI9" s="61" t="s">
        <v>5</v>
      </c>
      <c r="AJ9" s="90" t="s">
        <v>4</v>
      </c>
      <c r="AK9" s="91"/>
      <c r="AL9" s="67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94" t="s">
        <v>4</v>
      </c>
      <c r="AW9" s="91"/>
      <c r="AX9" s="61" t="s">
        <v>5</v>
      </c>
      <c r="AY9" s="90" t="s">
        <v>4</v>
      </c>
      <c r="AZ9" s="91"/>
      <c r="BA9" s="67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94" t="s">
        <v>4</v>
      </c>
      <c r="BL9" s="91"/>
      <c r="BM9" s="61" t="s">
        <v>5</v>
      </c>
      <c r="BN9" s="90" t="s">
        <v>4</v>
      </c>
      <c r="BO9" s="91"/>
      <c r="BP9" s="67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3.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4.25">
      <c r="A15" s="26">
        <v>101</v>
      </c>
      <c r="B15" s="28" t="s">
        <v>73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0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0</v>
      </c>
    </row>
    <row r="16" spans="1:75" ht="14.25">
      <c r="A16" s="26">
        <f>A15+1</f>
        <v>102</v>
      </c>
      <c r="B16" s="28" t="s">
        <v>74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0</v>
      </c>
      <c r="BV16" s="30">
        <f t="shared" si="0"/>
        <v>0</v>
      </c>
      <c r="BW16" s="30">
        <f t="shared" si="0"/>
        <v>0</v>
      </c>
    </row>
    <row r="17" spans="1:75" ht="14.25">
      <c r="A17" s="26">
        <f aca="true" t="shared" si="2" ref="A17:A24">A16+1</f>
        <v>103</v>
      </c>
      <c r="B17" s="28" t="s">
        <v>75</v>
      </c>
      <c r="C17" s="29">
        <v>18495.95</v>
      </c>
      <c r="D17" s="29">
        <v>0</v>
      </c>
      <c r="E17" s="29">
        <v>17067.37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18495.95</v>
      </c>
      <c r="BV17" s="30">
        <f t="shared" si="0"/>
        <v>0</v>
      </c>
      <c r="BW17" s="30">
        <f t="shared" si="0"/>
        <v>17067.37</v>
      </c>
    </row>
    <row r="18" spans="1:75" ht="14.25">
      <c r="A18" s="26">
        <f t="shared" si="2"/>
        <v>104</v>
      </c>
      <c r="B18" s="28" t="s">
        <v>23</v>
      </c>
      <c r="C18" s="29">
        <v>68993.98999999999</v>
      </c>
      <c r="D18" s="29">
        <v>0</v>
      </c>
      <c r="E18" s="29">
        <v>56490.69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68993.98999999999</v>
      </c>
      <c r="BV18" s="30">
        <f t="shared" si="0"/>
        <v>0</v>
      </c>
      <c r="BW18" s="30">
        <f t="shared" si="0"/>
        <v>56490.69</v>
      </c>
    </row>
    <row r="19" spans="1:75" ht="14.2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4.2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4.25">
      <c r="A21" s="26">
        <f t="shared" si="2"/>
        <v>107</v>
      </c>
      <c r="B21" s="28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0</v>
      </c>
      <c r="BV21" s="30">
        <f t="shared" si="0"/>
        <v>0</v>
      </c>
      <c r="BW21" s="30">
        <f t="shared" si="0"/>
        <v>0</v>
      </c>
    </row>
    <row r="22" spans="1:75" ht="14.2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4.25">
      <c r="A23" s="26">
        <f t="shared" si="2"/>
        <v>109</v>
      </c>
      <c r="B23" s="28" t="s">
        <v>80</v>
      </c>
      <c r="C23" s="29">
        <v>2203.38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2203.38</v>
      </c>
      <c r="BV23" s="30">
        <f t="shared" si="0"/>
        <v>0</v>
      </c>
      <c r="BW23" s="30">
        <f t="shared" si="0"/>
        <v>0</v>
      </c>
    </row>
    <row r="24" spans="1:75" ht="14.25">
      <c r="A24" s="26">
        <f t="shared" si="2"/>
        <v>110</v>
      </c>
      <c r="B24" s="28" t="s">
        <v>81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0</v>
      </c>
      <c r="BV24" s="30">
        <f t="shared" si="0"/>
        <v>0</v>
      </c>
      <c r="BW24" s="30">
        <f t="shared" si="0"/>
        <v>0</v>
      </c>
    </row>
    <row r="25" spans="1:75" s="33" customFormat="1" ht="15" thickBot="1">
      <c r="A25" s="70">
        <v>100</v>
      </c>
      <c r="B25" s="31" t="s">
        <v>82</v>
      </c>
      <c r="C25" s="32">
        <f aca="true" t="shared" si="3" ref="C25:BN25">SUM(C15:C24)</f>
        <v>89693.31999999999</v>
      </c>
      <c r="D25" s="32">
        <f t="shared" si="3"/>
        <v>0</v>
      </c>
      <c r="E25" s="32">
        <f t="shared" si="3"/>
        <v>73558.06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0</v>
      </c>
      <c r="S25" s="32">
        <f t="shared" si="3"/>
        <v>0</v>
      </c>
      <c r="T25" s="32">
        <f t="shared" si="3"/>
        <v>0</v>
      </c>
      <c r="U25" s="32">
        <f t="shared" si="3"/>
        <v>0</v>
      </c>
      <c r="V25" s="32">
        <f t="shared" si="3"/>
        <v>0</v>
      </c>
      <c r="W25" s="32">
        <f t="shared" si="3"/>
        <v>0</v>
      </c>
      <c r="X25" s="32">
        <f t="shared" si="3"/>
        <v>0</v>
      </c>
      <c r="Y25" s="32">
        <f t="shared" si="3"/>
        <v>0</v>
      </c>
      <c r="Z25" s="32">
        <f t="shared" si="3"/>
        <v>0</v>
      </c>
      <c r="AA25" s="32">
        <f t="shared" si="3"/>
        <v>0</v>
      </c>
      <c r="AB25" s="32">
        <f t="shared" si="3"/>
        <v>0</v>
      </c>
      <c r="AC25" s="32">
        <f t="shared" si="3"/>
        <v>0</v>
      </c>
      <c r="AD25" s="32">
        <f t="shared" si="3"/>
        <v>0</v>
      </c>
      <c r="AE25" s="32">
        <f t="shared" si="3"/>
        <v>0</v>
      </c>
      <c r="AF25" s="32">
        <f t="shared" si="3"/>
        <v>0</v>
      </c>
      <c r="AG25" s="32">
        <f t="shared" si="3"/>
        <v>0</v>
      </c>
      <c r="AH25" s="32">
        <f t="shared" si="3"/>
        <v>0</v>
      </c>
      <c r="AI25" s="32">
        <f t="shared" si="3"/>
        <v>0</v>
      </c>
      <c r="AJ25" s="32">
        <f t="shared" si="3"/>
        <v>0</v>
      </c>
      <c r="AK25" s="32">
        <f t="shared" si="3"/>
        <v>0</v>
      </c>
      <c r="AL25" s="32">
        <f t="shared" si="3"/>
        <v>0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0</v>
      </c>
      <c r="AQ25" s="32">
        <f t="shared" si="3"/>
        <v>0</v>
      </c>
      <c r="AR25" s="32">
        <f t="shared" si="3"/>
        <v>0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89693.31999999999</v>
      </c>
      <c r="BV25" s="32">
        <f t="shared" si="4"/>
        <v>0</v>
      </c>
      <c r="BW25" s="32">
        <f t="shared" si="4"/>
        <v>73558.06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3.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4.2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4.25">
      <c r="A29" s="26">
        <f>A28+1</f>
        <v>202</v>
      </c>
      <c r="B29" s="28" t="s">
        <v>85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30">
        <f>+C29+F29+I29+L29+O29+R29+U29+X29+AA29+AD29+AG29+AJ29+AM29+AP29+AS29+AV29+AY29+BB29+BE29+BH29+BK29+BN29+BQ29</f>
        <v>0</v>
      </c>
      <c r="BV29" s="30">
        <f t="shared" si="5"/>
        <v>0</v>
      </c>
      <c r="BW29" s="30">
        <f t="shared" si="5"/>
        <v>0</v>
      </c>
    </row>
    <row r="30" spans="1:75" ht="14.2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30">
        <f>+C30+F30+I30+L30+O30+R30+U30+X30+AA30+AD30+AG30+AJ30+AM30+AP30+AS30+AV30+AY30+BB30+BE30+BH30+BK30+BN30+BQ30</f>
        <v>0</v>
      </c>
      <c r="BV30" s="30">
        <f t="shared" si="5"/>
        <v>0</v>
      </c>
      <c r="BW30" s="30">
        <f t="shared" si="5"/>
        <v>0</v>
      </c>
    </row>
    <row r="31" spans="1:75" ht="14.2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4.25">
      <c r="A32" s="26">
        <f>A31+1</f>
        <v>205</v>
      </c>
      <c r="B32" s="28" t="s">
        <v>88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30">
        <f>+C32+F32+I32+L32+O32+R32+U32+X32+AA32+AD32+AG32+AJ32+AM32+AP32+AS32+AV32+AY32+BB32+BE32+BH32+BK32+BN32+BQ32</f>
        <v>0</v>
      </c>
      <c r="BV32" s="30">
        <f t="shared" si="5"/>
        <v>0</v>
      </c>
      <c r="BW32" s="30">
        <f t="shared" si="5"/>
        <v>0</v>
      </c>
    </row>
    <row r="33" spans="1:75" s="33" customFormat="1" ht="15" thickBot="1">
      <c r="A33" s="70">
        <v>200</v>
      </c>
      <c r="B33" s="31" t="s">
        <v>89</v>
      </c>
      <c r="C33" s="32">
        <f aca="true" t="shared" si="6" ref="C33:BN33">SUM(C28:C32)</f>
        <v>0</v>
      </c>
      <c r="D33" s="32">
        <f t="shared" si="6"/>
        <v>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 t="shared" si="6"/>
        <v>0</v>
      </c>
      <c r="P33" s="32">
        <f t="shared" si="6"/>
        <v>0</v>
      </c>
      <c r="Q33" s="32">
        <f t="shared" si="6"/>
        <v>0</v>
      </c>
      <c r="R33" s="32">
        <f t="shared" si="6"/>
        <v>0</v>
      </c>
      <c r="S33" s="32">
        <f t="shared" si="6"/>
        <v>0</v>
      </c>
      <c r="T33" s="32">
        <f t="shared" si="6"/>
        <v>0</v>
      </c>
      <c r="U33" s="32">
        <f t="shared" si="6"/>
        <v>0</v>
      </c>
      <c r="V33" s="32">
        <f t="shared" si="6"/>
        <v>0</v>
      </c>
      <c r="W33" s="32">
        <f t="shared" si="6"/>
        <v>0</v>
      </c>
      <c r="X33" s="32">
        <f t="shared" si="6"/>
        <v>0</v>
      </c>
      <c r="Y33" s="32">
        <f t="shared" si="6"/>
        <v>0</v>
      </c>
      <c r="Z33" s="32">
        <f t="shared" si="6"/>
        <v>0</v>
      </c>
      <c r="AA33" s="32">
        <f t="shared" si="6"/>
        <v>0</v>
      </c>
      <c r="AB33" s="32">
        <f t="shared" si="6"/>
        <v>0</v>
      </c>
      <c r="AC33" s="32">
        <f t="shared" si="6"/>
        <v>0</v>
      </c>
      <c r="AD33" s="32">
        <f t="shared" si="6"/>
        <v>0</v>
      </c>
      <c r="AE33" s="32">
        <f t="shared" si="6"/>
        <v>0</v>
      </c>
      <c r="AF33" s="32">
        <f t="shared" si="6"/>
        <v>0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0</v>
      </c>
      <c r="AK33" s="32">
        <f t="shared" si="6"/>
        <v>0</v>
      </c>
      <c r="AL33" s="32">
        <f t="shared" si="6"/>
        <v>0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0</v>
      </c>
      <c r="AQ33" s="32">
        <f t="shared" si="6"/>
        <v>0</v>
      </c>
      <c r="AR33" s="32">
        <f t="shared" si="6"/>
        <v>0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0</v>
      </c>
      <c r="BV33" s="32">
        <f t="shared" si="7"/>
        <v>0</v>
      </c>
      <c r="BW33" s="32">
        <f t="shared" si="7"/>
        <v>0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3.5">
      <c r="A35" s="50"/>
      <c r="B35" s="48" t="s">
        <v>90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25"/>
      <c r="BV35" s="25"/>
      <c r="BW35" s="25"/>
    </row>
    <row r="36" spans="1:75" ht="14.2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4.2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4.2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4.2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3.5">
      <c r="A42" s="50"/>
      <c r="B42" s="48" t="s">
        <v>96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25"/>
      <c r="BV42" s="25"/>
      <c r="BW42" s="25"/>
    </row>
    <row r="43" spans="1:75" ht="14.2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4.2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4.2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30">
        <f>+C45+F45+I45+L45+O45+R45+U45+X45+AA45+AD45+AG45+AJ45+AM45+AP45+AS45+AV45+AY45+BB45+BE45+BH45+BK45+BN45+BQ45</f>
        <v>0</v>
      </c>
      <c r="BV45" s="30">
        <f t="shared" si="11"/>
        <v>0</v>
      </c>
      <c r="BW45" s="30">
        <f t="shared" si="11"/>
        <v>0</v>
      </c>
    </row>
    <row r="46" spans="1:75" ht="14.2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0</v>
      </c>
      <c r="BV47" s="32">
        <f t="shared" si="13"/>
        <v>0</v>
      </c>
      <c r="BW47" s="32">
        <f t="shared" si="13"/>
        <v>0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3.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4.2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3.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4.25">
      <c r="A54" s="26">
        <v>701</v>
      </c>
      <c r="B54" s="28" t="s">
        <v>106</v>
      </c>
      <c r="C54" s="29">
        <v>5304.17</v>
      </c>
      <c r="D54" s="29">
        <v>0</v>
      </c>
      <c r="E54" s="29">
        <v>5304.4400000000005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30">
        <f aca="true" t="shared" si="16" ref="BU54:BW56">+C54+F54+I54+L54+O54+R54+U54+X54+AA54+AD54+AG54+AJ54+AM54+AP54+AS54+AV54+AY54+BB54+BE54+BH54+BK54+BN54+BQ54</f>
        <v>5304.17</v>
      </c>
      <c r="BV54" s="30">
        <f t="shared" si="16"/>
        <v>0</v>
      </c>
      <c r="BW54" s="30">
        <f t="shared" si="16"/>
        <v>5304.4400000000005</v>
      </c>
    </row>
    <row r="55" spans="1:75" ht="14.2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30">
        <f t="shared" si="16"/>
        <v>0</v>
      </c>
      <c r="BV55" s="30">
        <f t="shared" si="16"/>
        <v>0</v>
      </c>
      <c r="BW55" s="30">
        <f t="shared" si="16"/>
        <v>0</v>
      </c>
    </row>
    <row r="56" spans="1:75" s="33" customFormat="1" ht="15" thickBot="1">
      <c r="A56" s="70">
        <v>700</v>
      </c>
      <c r="B56" s="31" t="s">
        <v>108</v>
      </c>
      <c r="C56" s="32">
        <f aca="true" t="shared" si="17" ref="C56:BN56">SUM(C54:C55)</f>
        <v>5304.17</v>
      </c>
      <c r="D56" s="32">
        <f t="shared" si="17"/>
        <v>0</v>
      </c>
      <c r="E56" s="32">
        <f t="shared" si="17"/>
        <v>5304.4400000000005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0</v>
      </c>
      <c r="BR56" s="32">
        <f>SUM(BR54:BR55)</f>
        <v>0</v>
      </c>
      <c r="BS56" s="32">
        <f>SUM(BS54:BS55)</f>
        <v>0</v>
      </c>
      <c r="BT56" s="32"/>
      <c r="BU56" s="30">
        <f t="shared" si="16"/>
        <v>5304.17</v>
      </c>
      <c r="BV56" s="30">
        <f t="shared" si="16"/>
        <v>0</v>
      </c>
      <c r="BW56" s="30">
        <f t="shared" si="16"/>
        <v>5304.4400000000005</v>
      </c>
    </row>
    <row r="57" spans="1:75" ht="15" thickBot="1" thickTop="1">
      <c r="A57" s="36"/>
      <c r="B57" s="37" t="s">
        <v>109</v>
      </c>
      <c r="C57" s="38">
        <f aca="true" t="shared" si="18" ref="C57:BN57">+C25+C33+C40+C47+C51+C56</f>
        <v>94997.48999999999</v>
      </c>
      <c r="D57" s="38">
        <f t="shared" si="18"/>
        <v>0</v>
      </c>
      <c r="E57" s="38">
        <f t="shared" si="18"/>
        <v>78862.5</v>
      </c>
      <c r="F57" s="38">
        <f t="shared" si="18"/>
        <v>0</v>
      </c>
      <c r="G57" s="38">
        <f t="shared" si="18"/>
        <v>0</v>
      </c>
      <c r="H57" s="38">
        <f t="shared" si="18"/>
        <v>0</v>
      </c>
      <c r="I57" s="38">
        <f t="shared" si="18"/>
        <v>0</v>
      </c>
      <c r="J57" s="38">
        <f t="shared" si="18"/>
        <v>0</v>
      </c>
      <c r="K57" s="38">
        <f t="shared" si="18"/>
        <v>0</v>
      </c>
      <c r="L57" s="38">
        <f t="shared" si="18"/>
        <v>0</v>
      </c>
      <c r="M57" s="38">
        <f t="shared" si="18"/>
        <v>0</v>
      </c>
      <c r="N57" s="38">
        <f t="shared" si="18"/>
        <v>0</v>
      </c>
      <c r="O57" s="38">
        <f t="shared" si="18"/>
        <v>0</v>
      </c>
      <c r="P57" s="38">
        <f t="shared" si="18"/>
        <v>0</v>
      </c>
      <c r="Q57" s="38">
        <f t="shared" si="18"/>
        <v>0</v>
      </c>
      <c r="R57" s="38">
        <f t="shared" si="18"/>
        <v>0</v>
      </c>
      <c r="S57" s="38">
        <f t="shared" si="18"/>
        <v>0</v>
      </c>
      <c r="T57" s="38">
        <f t="shared" si="18"/>
        <v>0</v>
      </c>
      <c r="U57" s="38">
        <f t="shared" si="18"/>
        <v>0</v>
      </c>
      <c r="V57" s="38">
        <f t="shared" si="18"/>
        <v>0</v>
      </c>
      <c r="W57" s="38">
        <f t="shared" si="18"/>
        <v>0</v>
      </c>
      <c r="X57" s="38">
        <f t="shared" si="18"/>
        <v>0</v>
      </c>
      <c r="Y57" s="38">
        <f t="shared" si="18"/>
        <v>0</v>
      </c>
      <c r="Z57" s="38">
        <f t="shared" si="18"/>
        <v>0</v>
      </c>
      <c r="AA57" s="38">
        <f t="shared" si="18"/>
        <v>0</v>
      </c>
      <c r="AB57" s="38">
        <f t="shared" si="18"/>
        <v>0</v>
      </c>
      <c r="AC57" s="38">
        <f t="shared" si="18"/>
        <v>0</v>
      </c>
      <c r="AD57" s="38">
        <f t="shared" si="18"/>
        <v>0</v>
      </c>
      <c r="AE57" s="38">
        <f t="shared" si="18"/>
        <v>0</v>
      </c>
      <c r="AF57" s="38">
        <f t="shared" si="18"/>
        <v>0</v>
      </c>
      <c r="AG57" s="38">
        <f t="shared" si="18"/>
        <v>0</v>
      </c>
      <c r="AH57" s="38">
        <f t="shared" si="18"/>
        <v>0</v>
      </c>
      <c r="AI57" s="38">
        <f t="shared" si="18"/>
        <v>0</v>
      </c>
      <c r="AJ57" s="38">
        <f t="shared" si="18"/>
        <v>0</v>
      </c>
      <c r="AK57" s="38">
        <f t="shared" si="18"/>
        <v>0</v>
      </c>
      <c r="AL57" s="38">
        <f t="shared" si="18"/>
        <v>0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0</v>
      </c>
      <c r="AQ57" s="38">
        <f t="shared" si="18"/>
        <v>0</v>
      </c>
      <c r="AR57" s="38">
        <f t="shared" si="18"/>
        <v>0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0</v>
      </c>
      <c r="AZ57" s="38">
        <f t="shared" si="18"/>
        <v>0</v>
      </c>
      <c r="BA57" s="38">
        <f t="shared" si="18"/>
        <v>0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0</v>
      </c>
      <c r="BL57" s="38">
        <f t="shared" si="18"/>
        <v>0</v>
      </c>
      <c r="BM57" s="38">
        <f t="shared" si="18"/>
        <v>0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0</v>
      </c>
      <c r="BR57" s="38">
        <f t="shared" si="19"/>
        <v>0</v>
      </c>
      <c r="BS57" s="38">
        <f t="shared" si="19"/>
        <v>0</v>
      </c>
      <c r="BT57" s="38"/>
      <c r="BU57" s="38">
        <f>+BT12+BU25+BU33+BU40+BU47+BU51+BU56</f>
        <v>94997.48999999999</v>
      </c>
      <c r="BV57" s="38">
        <f t="shared" si="19"/>
        <v>0</v>
      </c>
      <c r="BW57" s="38">
        <f t="shared" si="19"/>
        <v>78862.5</v>
      </c>
    </row>
    <row r="58" spans="1:75" ht="21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1392.6763999999966</v>
      </c>
      <c r="BV58" s="32">
        <v>0</v>
      </c>
      <c r="BW58" s="32">
        <f>IF(Entrate!D69&gt;BW57,Entrate!D69-BW57,0)</f>
        <v>88446.2664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Alessandra Bergonzi</cp:lastModifiedBy>
  <cp:lastPrinted>2015-03-02T13:25:41Z</cp:lastPrinted>
  <dcterms:created xsi:type="dcterms:W3CDTF">2000-01-20T08:39:24Z</dcterms:created>
  <dcterms:modified xsi:type="dcterms:W3CDTF">2023-11-04T17:04:08Z</dcterms:modified>
  <cp:category/>
  <cp:version/>
  <cp:contentType/>
  <cp:contentStatus/>
</cp:coreProperties>
</file>